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seok Choi\Desktop\"/>
    </mc:Choice>
  </mc:AlternateContent>
  <xr:revisionPtr revIDLastSave="0" documentId="13_ncr:1_{AFB41FB1-82AB-4173-A468-43317D49115E}" xr6:coauthVersionLast="47" xr6:coauthVersionMax="47" xr10:uidLastSave="{00000000-0000-0000-0000-000000000000}"/>
  <bookViews>
    <workbookView xWindow="-108" yWindow="-108" windowWidth="30936" windowHeight="17040" xr2:uid="{6AE96A7D-0DA3-479C-A2B1-7D856A58DC0C}"/>
  </bookViews>
  <sheets>
    <sheet name="조건부함수" sheetId="1" r:id="rId1"/>
  </sheets>
  <definedNames>
    <definedName name="solver_adj" localSheetId="0" hidden="1">조건부함수!$D$2:$D$13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조건부함수!$B$26</definedName>
    <definedName name="solver_lhs2" localSheetId="0" hidden="1">조건부함수!$D$10</definedName>
    <definedName name="solver_lhs3" localSheetId="0" hidden="1">조건부함수!$D$4</definedName>
    <definedName name="solver_lhs4" localSheetId="0" hidden="1">조건부함수!$D$2</definedName>
    <definedName name="solver_lhs5" localSheetId="0" hidden="1">조건부함수!$D$13</definedName>
    <definedName name="solver_lhs6" localSheetId="0" hidden="1">조건부함수!$D$10</definedName>
    <definedName name="solver_lhs7" localSheetId="0" hidden="1">조건부함수!$D$6</definedName>
    <definedName name="solver_lhs8" localSheetId="0" hidden="1">조건부함수!$D$8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8</definedName>
    <definedName name="solver_nwt" localSheetId="0" hidden="1">1</definedName>
    <definedName name="solver_opt" localSheetId="0" hidden="1">조건부함수!#REF!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el3" localSheetId="0" hidden="1">3</definedName>
    <definedName name="solver_rel4" localSheetId="0" hidden="1">3</definedName>
    <definedName name="solver_rel5" localSheetId="0" hidden="1">3</definedName>
    <definedName name="solver_rel6" localSheetId="0" hidden="1">1</definedName>
    <definedName name="solver_rel7" localSheetId="0" hidden="1">3</definedName>
    <definedName name="solver_rel8" localSheetId="0" hidden="1">3</definedName>
    <definedName name="solver_rhs1" localSheetId="0" hidden="1">200000</definedName>
    <definedName name="solver_rhs2" localSheetId="0" hidden="1">5</definedName>
    <definedName name="solver_rhs3" localSheetId="0" hidden="1">5</definedName>
    <definedName name="solver_rhs4" localSheetId="0" hidden="1">5</definedName>
    <definedName name="solver_rhs5" localSheetId="0" hidden="1">5</definedName>
    <definedName name="solver_rhs6" localSheetId="0" hidden="1">20</definedName>
    <definedName name="solver_rhs7" localSheetId="0" hidden="1">5</definedName>
    <definedName name="solver_rhs8" localSheetId="0" hidden="1">5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D37" i="1"/>
  <c r="D34" i="1"/>
  <c r="G45" i="1" a="1"/>
  <c r="G45" i="1" s="1"/>
  <c r="D41" i="1"/>
  <c r="D40" i="1"/>
  <c r="D38" i="1"/>
  <c r="D29" i="1"/>
  <c r="D31" i="1"/>
  <c r="D33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30" i="1" l="1"/>
  <c r="E2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<sst xmlns="http://schemas.openxmlformats.org/spreadsheetml/2006/main" count="52" uniqueCount="33">
  <si>
    <t>날짜</t>
    <phoneticPr fontId="3" type="noConversion"/>
  </si>
  <si>
    <t>식빵종류</t>
    <phoneticPr fontId="3" type="noConversion"/>
  </si>
  <si>
    <t>가격</t>
    <phoneticPr fontId="3" type="noConversion"/>
  </si>
  <si>
    <t>판매수</t>
    <phoneticPr fontId="3" type="noConversion"/>
  </si>
  <si>
    <t>매출액</t>
    <phoneticPr fontId="3" type="noConversion"/>
  </si>
  <si>
    <t>밤식빵</t>
    <phoneticPr fontId="3" type="noConversion"/>
  </si>
  <si>
    <t>우유식빵</t>
    <phoneticPr fontId="3" type="noConversion"/>
  </si>
  <si>
    <t>호두식빵</t>
    <phoneticPr fontId="3" type="noConversion"/>
  </si>
  <si>
    <t>버터식빵</t>
    <phoneticPr fontId="3" type="noConversion"/>
  </si>
  <si>
    <t>바게트</t>
    <phoneticPr fontId="3" type="noConversion"/>
  </si>
  <si>
    <t>모닝빵</t>
    <phoneticPr fontId="3" type="noConversion"/>
  </si>
  <si>
    <t>합계</t>
    <phoneticPr fontId="3" type="noConversion"/>
  </si>
  <si>
    <t>아무 조건이 없을때</t>
    <phoneticPr fontId="3" type="noConversion"/>
  </si>
  <si>
    <t>=COUNTIF($B$2:$B$25,"밤식빵")</t>
    <phoneticPr fontId="3" type="noConversion"/>
  </si>
  <si>
    <t>=COUNTA($B$2:$B$25)</t>
    <phoneticPr fontId="3" type="noConversion"/>
  </si>
  <si>
    <t>=COUNT($E$2:$E$25)</t>
    <phoneticPr fontId="3" type="noConversion"/>
  </si>
  <si>
    <t>=COUNT($B$2:$B$25)</t>
    <phoneticPr fontId="3" type="noConversion"/>
  </si>
  <si>
    <t>숫자가 채워진 행</t>
    <phoneticPr fontId="3" type="noConversion"/>
  </si>
  <si>
    <t>문자가 채워진행</t>
    <phoneticPr fontId="3" type="noConversion"/>
  </si>
  <si>
    <t xml:space="preserve"> =COUNTIFS($A$2:$A$25, "2023-03-4", $B$2:$B$25,"우유식빵")</t>
    <phoneticPr fontId="3" type="noConversion"/>
  </si>
  <si>
    <t>=SUMIF($B$2:$B$25, "바게트",$D$2:$D$25)</t>
    <phoneticPr fontId="3" type="noConversion"/>
  </si>
  <si>
    <t>조건이 2개이상일때</t>
    <phoneticPr fontId="3" type="noConversion"/>
  </si>
  <si>
    <t>=COUNTIF($B$2:$B$25,"모닝빵")</t>
    <phoneticPr fontId="3" type="noConversion"/>
  </si>
  <si>
    <t>조건이 1개인 경우</t>
    <phoneticPr fontId="3" type="noConversion"/>
  </si>
  <si>
    <t>밤식빵 판매기록 수</t>
    <phoneticPr fontId="3" type="noConversion"/>
  </si>
  <si>
    <t>모닝빵 판매기록 수</t>
    <phoneticPr fontId="3" type="noConversion"/>
  </si>
  <si>
    <t xml:space="preserve">바게트 판매 </t>
    <phoneticPr fontId="3" type="noConversion"/>
  </si>
  <si>
    <t>B열을 기준으로 집계</t>
    <phoneticPr fontId="3" type="noConversion"/>
  </si>
  <si>
    <t>D열을 기준으로 집계</t>
    <phoneticPr fontId="3" type="noConversion"/>
  </si>
  <si>
    <t>판매수량 자체를 집계</t>
    <phoneticPr fontId="3" type="noConversion"/>
  </si>
  <si>
    <r>
      <t>=COUNTIF(</t>
    </r>
    <r>
      <rPr>
        <b/>
        <sz val="11"/>
        <color rgb="FFFF0000"/>
        <rFont val="맑은 고딕"/>
        <family val="3"/>
        <charset val="129"/>
        <scheme val="minor"/>
      </rPr>
      <t>$B$2:$B$25</t>
    </r>
    <r>
      <rPr>
        <b/>
        <sz val="11"/>
        <color theme="1"/>
        <rFont val="맑은 고딕"/>
        <family val="3"/>
        <charset val="129"/>
        <scheme val="minor"/>
      </rPr>
      <t>,"바게트")   (잘못 적용한 예)</t>
    </r>
    <phoneticPr fontId="3" type="noConversion"/>
  </si>
  <si>
    <r>
      <t>=COUNTIF(</t>
    </r>
    <r>
      <rPr>
        <b/>
        <sz val="11"/>
        <color rgb="FFFF0000"/>
        <rFont val="맑은 고딕"/>
        <family val="3"/>
        <charset val="129"/>
        <scheme val="minor"/>
      </rPr>
      <t>$D$2:$D$25</t>
    </r>
    <r>
      <rPr>
        <b/>
        <sz val="11"/>
        <color theme="1"/>
        <rFont val="맑은 고딕"/>
        <family val="3"/>
        <charset val="129"/>
        <scheme val="minor"/>
      </rPr>
      <t>,"바게트")   (옳은 적용 예)</t>
    </r>
    <phoneticPr fontId="3" type="noConversion"/>
  </si>
  <si>
    <t xml:space="preserve"> =SUMIFS($D$2:$D$25, $A$2:$A$25, "2023-03-4", $B$2:$B$25,"우유식빵")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</si>
</sst>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5" xfId="0" applyFont="1" applyBorder="1"/>
    <xf numFmtId="41" fontId="2" fillId="0" borderId="5" xfId="1" applyFont="1" applyBorder="1" applyAlignment="1"/>
    <xf numFmtId="41" fontId="2" fillId="3" borderId="5" xfId="1" applyFont="1" applyFill="1" applyBorder="1" applyAlignment="1"/>
    <xf numFmtId="41" fontId="2" fillId="0" borderId="6" xfId="1" applyFont="1" applyBorder="1" applyAlignment="1"/>
    <xf numFmtId="41" fontId="2" fillId="0" borderId="0" xfId="1" applyFont="1" applyBorder="1" applyAlignment="1"/>
    <xf numFmtId="14" fontId="0" fillId="0" borderId="7" xfId="0" applyNumberFormat="1" applyBorder="1" applyAlignment="1">
      <alignment horizontal="center"/>
    </xf>
    <xf numFmtId="0" fontId="2" fillId="0" borderId="8" xfId="0" applyFont="1" applyBorder="1"/>
    <xf numFmtId="41" fontId="2" fillId="0" borderId="8" xfId="1" applyFont="1" applyBorder="1" applyAlignment="1"/>
    <xf numFmtId="41" fontId="2" fillId="3" borderId="8" xfId="1" applyFont="1" applyFill="1" applyBorder="1" applyAlignment="1"/>
    <xf numFmtId="41" fontId="2" fillId="0" borderId="9" xfId="1" applyFont="1" applyBorder="1" applyAlignment="1"/>
    <xf numFmtId="0" fontId="0" fillId="0" borderId="10" xfId="0" applyBorder="1"/>
    <xf numFmtId="0" fontId="0" fillId="0" borderId="11" xfId="0" applyBorder="1"/>
    <xf numFmtId="41" fontId="2" fillId="0" borderId="12" xfId="0" applyNumberFormat="1" applyFont="1" applyBorder="1"/>
    <xf numFmtId="41" fontId="2" fillId="0" borderId="0" xfId="0" applyNumberFormat="1" applyFont="1"/>
    <xf numFmtId="0" fontId="2" fillId="0" borderId="0" xfId="0" applyFont="1"/>
    <xf numFmtId="0" fontId="4" fillId="0" borderId="0" xfId="0" applyFont="1"/>
    <xf numFmtId="0" fontId="2" fillId="0" borderId="0" xfId="0" quotePrefix="1" applyFont="1"/>
    <xf numFmtId="0" fontId="5" fillId="0" borderId="0" xfId="0" applyFont="1"/>
    <xf numFmtId="0" fontId="2" fillId="0" borderId="0" xfId="1" quotePrefix="1" applyNumberFormat="1" applyFont="1" applyAlignment="1"/>
    <xf numFmtId="41" fontId="2" fillId="0" borderId="0" xfId="0" quotePrefix="1" applyNumberFormat="1" applyFont="1"/>
    <xf numFmtId="0" fontId="6" fillId="0" borderId="0" xfId="0" applyFont="1"/>
    <xf numFmtId="41" fontId="6" fillId="0" borderId="0" xfId="1" applyFont="1" applyAlignment="1"/>
    <xf numFmtId="41" fontId="2" fillId="0" borderId="0" xfId="1" applyFont="1" applyAlignment="1"/>
  </cellXfs>
  <cellStyles count="2">
    <cellStyle name="쉼표 [0]" xfId="1" builtinId="6"/>
    <cellStyle name="표준" xfId="0" builtinId="0"/>
  </cellStyles>
  <dxfs count="0"/>
  <tableStyles count="1" defaultTableStyle="TableStyleMedium2" defaultPivotStyle="PivotStyleLight16">
    <tableStyle name="Invisible" pivot="0" table="0" count="0" xr9:uid="{3D8360CB-033C-42F5-8BF1-B9BD37A7DDA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4D9F4-5C15-4AB5-9344-DCC36F920015}">
  <sheetPr codeName="Sheet22"/>
  <dimension ref="A1:H45"/>
  <sheetViews>
    <sheetView showGridLines="0" tabSelected="1" workbookViewId="0">
      <selection activeCell="Q43" sqref="Q43"/>
    </sheetView>
  </sheetViews>
  <sheetFormatPr defaultRowHeight="17.399999999999999" x14ac:dyDescent="0.4"/>
  <cols>
    <col min="1" max="1" width="10.796875" customWidth="1"/>
    <col min="2" max="2" width="8.8984375" customWidth="1"/>
    <col min="3" max="3" width="17.296875" customWidth="1"/>
    <col min="4" max="4" width="6.69921875" customWidth="1"/>
    <col min="5" max="5" width="9.69921875" customWidth="1"/>
    <col min="6" max="6" width="2.59765625" customWidth="1"/>
  </cols>
  <sheetData>
    <row r="1" spans="1:6" ht="18" thickTop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9"/>
    </row>
    <row r="2" spans="1:6" x14ac:dyDescent="0.4">
      <c r="A2" s="4">
        <v>44987</v>
      </c>
      <c r="B2" s="5" t="s">
        <v>5</v>
      </c>
      <c r="C2" s="6">
        <v>2980</v>
      </c>
      <c r="D2" s="7">
        <v>5</v>
      </c>
      <c r="E2" s="8">
        <f t="shared" ref="E2:E25" si="0">C2*D2</f>
        <v>14900</v>
      </c>
      <c r="F2" s="9"/>
    </row>
    <row r="3" spans="1:6" x14ac:dyDescent="0.4">
      <c r="A3" s="4">
        <v>44987</v>
      </c>
      <c r="B3" s="5" t="s">
        <v>5</v>
      </c>
      <c r="C3" s="6">
        <v>2980</v>
      </c>
      <c r="D3" s="7">
        <v>8</v>
      </c>
      <c r="E3" s="8">
        <f t="shared" si="0"/>
        <v>23840</v>
      </c>
      <c r="F3" s="9"/>
    </row>
    <row r="4" spans="1:6" x14ac:dyDescent="0.4">
      <c r="A4" s="4">
        <v>44987</v>
      </c>
      <c r="B4" s="5" t="s">
        <v>6</v>
      </c>
      <c r="C4" s="6">
        <v>3250</v>
      </c>
      <c r="D4" s="7">
        <v>5</v>
      </c>
      <c r="E4" s="8">
        <f t="shared" si="0"/>
        <v>16250</v>
      </c>
      <c r="F4" s="9"/>
    </row>
    <row r="5" spans="1:6" x14ac:dyDescent="0.4">
      <c r="A5" s="4">
        <v>44987</v>
      </c>
      <c r="B5" s="5" t="s">
        <v>6</v>
      </c>
      <c r="C5" s="6">
        <v>3250</v>
      </c>
      <c r="D5" s="7">
        <v>12</v>
      </c>
      <c r="E5" s="8">
        <f t="shared" si="0"/>
        <v>39000</v>
      </c>
      <c r="F5" s="9"/>
    </row>
    <row r="6" spans="1:6" x14ac:dyDescent="0.4">
      <c r="A6" s="4">
        <v>44987</v>
      </c>
      <c r="B6" s="5" t="s">
        <v>7</v>
      </c>
      <c r="C6" s="6">
        <v>3500</v>
      </c>
      <c r="D6" s="7">
        <v>5</v>
      </c>
      <c r="E6" s="8">
        <f t="shared" si="0"/>
        <v>17500</v>
      </c>
      <c r="F6" s="9"/>
    </row>
    <row r="7" spans="1:6" x14ac:dyDescent="0.4">
      <c r="A7" s="4">
        <v>44988</v>
      </c>
      <c r="B7" s="5" t="s">
        <v>7</v>
      </c>
      <c r="C7" s="6">
        <v>3500</v>
      </c>
      <c r="D7" s="7">
        <v>9</v>
      </c>
      <c r="E7" s="8">
        <f t="shared" si="0"/>
        <v>31500</v>
      </c>
      <c r="F7" s="9"/>
    </row>
    <row r="8" spans="1:6" x14ac:dyDescent="0.4">
      <c r="A8" s="4">
        <v>44988</v>
      </c>
      <c r="B8" s="5" t="s">
        <v>8</v>
      </c>
      <c r="C8" s="6">
        <v>3700</v>
      </c>
      <c r="D8" s="7">
        <v>6</v>
      </c>
      <c r="E8" s="8">
        <f t="shared" si="0"/>
        <v>22200</v>
      </c>
      <c r="F8" s="9"/>
    </row>
    <row r="9" spans="1:6" x14ac:dyDescent="0.4">
      <c r="A9" s="4">
        <v>44988</v>
      </c>
      <c r="B9" s="5" t="s">
        <v>8</v>
      </c>
      <c r="C9" s="6">
        <v>3700</v>
      </c>
      <c r="D9" s="7">
        <v>7</v>
      </c>
      <c r="E9" s="8">
        <f t="shared" si="0"/>
        <v>25900</v>
      </c>
      <c r="F9" s="9"/>
    </row>
    <row r="10" spans="1:6" x14ac:dyDescent="0.4">
      <c r="A10" s="4">
        <v>44988</v>
      </c>
      <c r="B10" s="5" t="s">
        <v>9</v>
      </c>
      <c r="C10" s="6">
        <v>2100</v>
      </c>
      <c r="D10" s="7">
        <v>20</v>
      </c>
      <c r="E10" s="8">
        <f t="shared" si="0"/>
        <v>42000</v>
      </c>
      <c r="F10" s="9"/>
    </row>
    <row r="11" spans="1:6" x14ac:dyDescent="0.4">
      <c r="A11" s="4">
        <v>44988</v>
      </c>
      <c r="B11" s="5" t="s">
        <v>9</v>
      </c>
      <c r="C11" s="6">
        <v>2100</v>
      </c>
      <c r="D11" s="7">
        <v>24</v>
      </c>
      <c r="E11" s="8">
        <f t="shared" si="0"/>
        <v>50400</v>
      </c>
      <c r="F11" s="9"/>
    </row>
    <row r="12" spans="1:6" x14ac:dyDescent="0.4">
      <c r="A12" s="4">
        <v>44989</v>
      </c>
      <c r="B12" s="5" t="s">
        <v>10</v>
      </c>
      <c r="C12" s="6">
        <v>2900</v>
      </c>
      <c r="D12" s="7">
        <v>19</v>
      </c>
      <c r="E12" s="8">
        <f t="shared" si="0"/>
        <v>55100</v>
      </c>
      <c r="F12" s="9"/>
    </row>
    <row r="13" spans="1:6" x14ac:dyDescent="0.4">
      <c r="A13" s="4">
        <v>44989</v>
      </c>
      <c r="B13" s="5" t="s">
        <v>10</v>
      </c>
      <c r="C13" s="6">
        <v>2900</v>
      </c>
      <c r="D13" s="7">
        <v>8</v>
      </c>
      <c r="E13" s="8">
        <f t="shared" si="0"/>
        <v>23200</v>
      </c>
      <c r="F13" s="9"/>
    </row>
    <row r="14" spans="1:6" x14ac:dyDescent="0.4">
      <c r="A14" s="4">
        <v>44989</v>
      </c>
      <c r="B14" s="5" t="s">
        <v>5</v>
      </c>
      <c r="C14" s="6">
        <v>2980</v>
      </c>
      <c r="D14" s="7">
        <v>5</v>
      </c>
      <c r="E14" s="8">
        <f t="shared" si="0"/>
        <v>14900</v>
      </c>
      <c r="F14" s="9"/>
    </row>
    <row r="15" spans="1:6" x14ac:dyDescent="0.4">
      <c r="A15" s="4">
        <v>44989</v>
      </c>
      <c r="B15" s="5" t="s">
        <v>5</v>
      </c>
      <c r="C15" s="6">
        <v>2980</v>
      </c>
      <c r="D15" s="7">
        <v>8</v>
      </c>
      <c r="E15" s="8">
        <f t="shared" si="0"/>
        <v>23840</v>
      </c>
      <c r="F15" s="9"/>
    </row>
    <row r="16" spans="1:6" x14ac:dyDescent="0.4">
      <c r="A16" s="4">
        <v>44989</v>
      </c>
      <c r="B16" s="5" t="s">
        <v>6</v>
      </c>
      <c r="C16" s="6">
        <v>3260</v>
      </c>
      <c r="D16" s="7">
        <v>5</v>
      </c>
      <c r="E16" s="8">
        <f t="shared" si="0"/>
        <v>16300</v>
      </c>
      <c r="F16" s="9"/>
    </row>
    <row r="17" spans="1:8" x14ac:dyDescent="0.4">
      <c r="A17" s="4">
        <v>44990</v>
      </c>
      <c r="B17" s="5" t="s">
        <v>6</v>
      </c>
      <c r="C17" s="6">
        <v>3260</v>
      </c>
      <c r="D17" s="7">
        <v>12</v>
      </c>
      <c r="E17" s="8">
        <f t="shared" si="0"/>
        <v>39120</v>
      </c>
      <c r="F17" s="9"/>
    </row>
    <row r="18" spans="1:8" x14ac:dyDescent="0.4">
      <c r="A18" s="4">
        <v>44990</v>
      </c>
      <c r="B18" s="5" t="s">
        <v>7</v>
      </c>
      <c r="C18" s="6">
        <v>3450</v>
      </c>
      <c r="D18" s="7">
        <v>5</v>
      </c>
      <c r="E18" s="8">
        <f t="shared" si="0"/>
        <v>17250</v>
      </c>
      <c r="F18" s="9"/>
    </row>
    <row r="19" spans="1:8" x14ac:dyDescent="0.4">
      <c r="A19" s="4">
        <v>44990</v>
      </c>
      <c r="B19" s="5" t="s">
        <v>10</v>
      </c>
      <c r="C19" s="6">
        <v>3500</v>
      </c>
      <c r="D19" s="7">
        <v>9</v>
      </c>
      <c r="E19" s="8">
        <f t="shared" si="0"/>
        <v>31500</v>
      </c>
      <c r="F19" s="9"/>
    </row>
    <row r="20" spans="1:8" x14ac:dyDescent="0.4">
      <c r="A20" s="4">
        <v>44990</v>
      </c>
      <c r="B20" s="5" t="s">
        <v>8</v>
      </c>
      <c r="C20" s="6">
        <v>3800</v>
      </c>
      <c r="D20" s="7">
        <v>6</v>
      </c>
      <c r="E20" s="8">
        <f t="shared" si="0"/>
        <v>22800</v>
      </c>
      <c r="F20" s="9"/>
    </row>
    <row r="21" spans="1:8" x14ac:dyDescent="0.4">
      <c r="A21" s="4">
        <v>44991</v>
      </c>
      <c r="B21" s="5" t="s">
        <v>8</v>
      </c>
      <c r="C21" s="6">
        <v>3900</v>
      </c>
      <c r="D21" s="7">
        <v>7</v>
      </c>
      <c r="E21" s="8">
        <f t="shared" si="0"/>
        <v>27300</v>
      </c>
      <c r="F21" s="9"/>
    </row>
    <row r="22" spans="1:8" x14ac:dyDescent="0.4">
      <c r="A22" s="4">
        <v>44991</v>
      </c>
      <c r="B22" s="5" t="s">
        <v>9</v>
      </c>
      <c r="C22" s="6">
        <v>2100</v>
      </c>
      <c r="D22" s="7">
        <v>20</v>
      </c>
      <c r="E22" s="8">
        <f t="shared" si="0"/>
        <v>42000</v>
      </c>
      <c r="F22" s="9"/>
    </row>
    <row r="23" spans="1:8" x14ac:dyDescent="0.4">
      <c r="A23" s="4">
        <v>44992</v>
      </c>
      <c r="B23" s="5" t="s">
        <v>9</v>
      </c>
      <c r="C23" s="6">
        <v>2100</v>
      </c>
      <c r="D23" s="7">
        <v>24</v>
      </c>
      <c r="E23" s="8">
        <f t="shared" si="0"/>
        <v>50400</v>
      </c>
      <c r="F23" s="9"/>
    </row>
    <row r="24" spans="1:8" x14ac:dyDescent="0.4">
      <c r="A24" s="4">
        <v>44992</v>
      </c>
      <c r="B24" s="5" t="s">
        <v>10</v>
      </c>
      <c r="C24" s="6">
        <v>2900</v>
      </c>
      <c r="D24" s="7">
        <v>19</v>
      </c>
      <c r="E24" s="8">
        <f t="shared" si="0"/>
        <v>55100</v>
      </c>
      <c r="F24" s="9"/>
    </row>
    <row r="25" spans="1:8" ht="18" thickBot="1" x14ac:dyDescent="0.45">
      <c r="A25" s="10">
        <v>44992</v>
      </c>
      <c r="B25" s="11" t="s">
        <v>10</v>
      </c>
      <c r="C25" s="12">
        <v>2900</v>
      </c>
      <c r="D25" s="13">
        <v>8</v>
      </c>
      <c r="E25" s="14">
        <f t="shared" si="0"/>
        <v>23200</v>
      </c>
      <c r="F25" s="9"/>
    </row>
    <row r="26" spans="1:8" ht="18.600000000000001" thickTop="1" thickBot="1" x14ac:dyDescent="0.45">
      <c r="A26" s="15" t="s">
        <v>11</v>
      </c>
      <c r="B26" s="16"/>
      <c r="C26" s="16"/>
      <c r="D26" s="16"/>
      <c r="E26" s="17">
        <f>SUM(E2:E25)</f>
        <v>725500</v>
      </c>
      <c r="F26" s="18"/>
    </row>
    <row r="27" spans="1:8" ht="18" thickTop="1" x14ac:dyDescent="0.4"/>
    <row r="29" spans="1:8" x14ac:dyDescent="0.4">
      <c r="A29" s="25" t="s">
        <v>12</v>
      </c>
      <c r="C29" s="25" t="s">
        <v>18</v>
      </c>
      <c r="D29" s="18">
        <f>COUNT($B$2:$B$25)</f>
        <v>0</v>
      </c>
      <c r="E29" s="24" t="s">
        <v>16</v>
      </c>
      <c r="G29" s="23"/>
      <c r="H29" s="19"/>
    </row>
    <row r="30" spans="1:8" x14ac:dyDescent="0.4">
      <c r="A30" s="25"/>
      <c r="C30" s="25" t="s">
        <v>17</v>
      </c>
      <c r="D30" s="18">
        <f>COUNT($E$2:$E$25)</f>
        <v>24</v>
      </c>
      <c r="E30" s="24" t="s">
        <v>15</v>
      </c>
      <c r="G30" s="23"/>
      <c r="H30" s="19"/>
    </row>
    <row r="31" spans="1:8" x14ac:dyDescent="0.4">
      <c r="A31" s="19"/>
      <c r="C31" s="25" t="s">
        <v>18</v>
      </c>
      <c r="D31" s="18">
        <f>COUNTA($B$2:$B$25)</f>
        <v>24</v>
      </c>
      <c r="E31" s="24" t="s">
        <v>14</v>
      </c>
      <c r="G31" s="23"/>
      <c r="H31" s="19"/>
    </row>
    <row r="32" spans="1:8" ht="19.2" x14ac:dyDescent="0.45">
      <c r="A32" s="19"/>
      <c r="C32" s="20"/>
      <c r="D32" s="18"/>
      <c r="E32" s="24"/>
      <c r="G32" s="23"/>
      <c r="H32" s="19"/>
    </row>
    <row r="33" spans="1:8" x14ac:dyDescent="0.4">
      <c r="A33" s="19" t="s">
        <v>23</v>
      </c>
      <c r="C33" s="25" t="s">
        <v>24</v>
      </c>
      <c r="D33" s="18">
        <f>COUNTIF($B$2:$B$25,"밤식빵")</f>
        <v>4</v>
      </c>
      <c r="E33" s="24" t="s">
        <v>13</v>
      </c>
      <c r="G33" s="21"/>
      <c r="H33" s="19"/>
    </row>
    <row r="34" spans="1:8" x14ac:dyDescent="0.4">
      <c r="A34" s="19"/>
      <c r="C34" s="25" t="s">
        <v>25</v>
      </c>
      <c r="D34" s="18">
        <f>COUNTIF($B$2:$B$25,"모닝빵")</f>
        <v>5</v>
      </c>
      <c r="E34" s="24" t="s">
        <v>22</v>
      </c>
      <c r="G34" s="21"/>
      <c r="H34" s="19"/>
    </row>
    <row r="35" spans="1:8" x14ac:dyDescent="0.4">
      <c r="A35" s="19"/>
      <c r="C35" s="25"/>
      <c r="D35" s="18"/>
      <c r="E35" s="24"/>
      <c r="G35" s="21"/>
      <c r="H35" s="19"/>
    </row>
    <row r="36" spans="1:8" x14ac:dyDescent="0.4">
      <c r="A36" s="25" t="s">
        <v>26</v>
      </c>
      <c r="C36" s="25" t="s">
        <v>27</v>
      </c>
      <c r="D36" s="26">
        <f>COUNTIF($B$2:$B$25,"바게트")</f>
        <v>4</v>
      </c>
      <c r="E36" s="24" t="s">
        <v>30</v>
      </c>
      <c r="G36" s="21"/>
      <c r="H36" s="19"/>
    </row>
    <row r="37" spans="1:8" x14ac:dyDescent="0.4">
      <c r="A37" s="19"/>
      <c r="C37" s="25" t="s">
        <v>28</v>
      </c>
      <c r="D37" s="26">
        <f>COUNTIF($D$2:$D$25,"바게트")</f>
        <v>0</v>
      </c>
      <c r="E37" s="24" t="s">
        <v>31</v>
      </c>
      <c r="G37" s="21"/>
      <c r="H37" s="19"/>
    </row>
    <row r="38" spans="1:8" x14ac:dyDescent="0.4">
      <c r="A38" s="19"/>
      <c r="C38" s="25" t="s">
        <v>29</v>
      </c>
      <c r="D38" s="27">
        <f>SUMIF($B$2:$B$25, "바게트",$D$2:$D$25)</f>
        <v>88</v>
      </c>
      <c r="E38" s="24" t="s">
        <v>20</v>
      </c>
      <c r="G38" s="21"/>
      <c r="H38" s="19"/>
    </row>
    <row r="39" spans="1:8" x14ac:dyDescent="0.4">
      <c r="A39" s="19"/>
      <c r="C39" s="25"/>
      <c r="D39" s="18"/>
      <c r="E39" s="24"/>
      <c r="G39" s="21"/>
      <c r="H39" s="19"/>
    </row>
    <row r="40" spans="1:8" x14ac:dyDescent="0.4">
      <c r="A40" s="19" t="s">
        <v>21</v>
      </c>
      <c r="C40" s="25"/>
      <c r="D40" s="19">
        <f>COUNTIFS($A$2:$A$25, "2023-03-4", $B$2:$B$25,"우유식빵")</f>
        <v>1</v>
      </c>
      <c r="E40" s="21" t="s">
        <v>19</v>
      </c>
      <c r="G40" s="21"/>
      <c r="H40" s="19"/>
    </row>
    <row r="41" spans="1:8" x14ac:dyDescent="0.4">
      <c r="A41" s="19"/>
      <c r="C41" s="25"/>
      <c r="D41" s="19">
        <f>SUMIFS($D$2:$D$25, $A$2:$A$25, "2023-03-4", $B$2:$B$25,"우유식빵")</f>
        <v>5</v>
      </c>
      <c r="E41" s="21" t="s">
        <v>32</v>
      </c>
      <c r="G41" s="21"/>
      <c r="H41" s="19"/>
    </row>
    <row r="42" spans="1:8" ht="19.2" x14ac:dyDescent="0.45">
      <c r="A42" s="19"/>
      <c r="C42" s="22"/>
      <c r="D42" s="19"/>
      <c r="E42" s="19"/>
      <c r="G42" s="19"/>
      <c r="H42" s="19"/>
    </row>
    <row r="43" spans="1:8" x14ac:dyDescent="0.4">
      <c r="D43" s="19"/>
    </row>
    <row r="44" spans="1:8" x14ac:dyDescent="0.4">
      <c r="D44" s="19"/>
    </row>
    <row r="45" spans="1:8" x14ac:dyDescent="0.4">
      <c r="G45" t="e" cm="1">
        <f t="array" ref="G45">count</f>
        <v>#NAME?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조건부함수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Ilseok Choi</dc:creator>
  <cp:lastModifiedBy>Ilseok Choi</cp:lastModifiedBy>
  <dcterms:created xsi:type="dcterms:W3CDTF">2023-04-10T03:16:25Z</dcterms:created>
  <dcterms:modified xsi:type="dcterms:W3CDTF">2023-04-10T04:39:31Z</dcterms:modified>
</cp:coreProperties>
</file>